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55" yWindow="225" windowWidth="16110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<sst xmlns="http://schemas.openxmlformats.org/spreadsheetml/2006/main" count="1248" uniqueCount="76">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</sst>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9">
      <pane xSplit="1" topLeftCell="X1" activePane="topRight" state="frozen"/>
      <selection pane="topLeft" activeCell="A1" sqref="A1"/>
      <selection pane="topRight" activeCell="AF90" sqref="AF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12142.450000000019</v>
      </c>
      <c r="AF7" s="54"/>
      <c r="AG7" s="40"/>
    </row>
    <row r="8" spans="1:55" ht="18" customHeight="1">
      <c r="A8" s="47" t="s">
        <v>30</v>
      </c>
      <c r="B8" s="33">
        <f>SUM(E8:AB8)</f>
        <v>116222.10000000002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/>
      <c r="Y8" s="62"/>
      <c r="Z8" s="62"/>
      <c r="AA8" s="62"/>
      <c r="AB8" s="61"/>
      <c r="AC8" s="64"/>
      <c r="AD8" s="64"/>
      <c r="AE8" s="65">
        <f>SUM(D8:AD8)+C8-AF9+AF16+AF25</f>
        <v>184431.44000000018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19304.299999999996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121024.69999999998</v>
      </c>
      <c r="AG9" s="69">
        <f>AG10+AG15+AG24+AG33+AG47+AG52+AG54+AG61+AG62+AG71+AG72+AG76+AG88+AG81+AG83+AG82+AG69+AG89+AG91+AG90+AG70+AG40+AG92</f>
        <v>177276.42226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8538.400000000001</v>
      </c>
      <c r="AG10" s="72">
        <f>B10+C10-AF10</f>
        <v>10374.199999999997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7370.5</v>
      </c>
      <c r="AG11" s="72">
        <f>B11+C11-AF11</f>
        <v>8707.900000000001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1085.8000000000006</v>
      </c>
      <c r="AG14" s="72">
        <f>AG10-AG11-AG12-AG13</f>
        <v>1169.7999999999956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34068.799999999996</v>
      </c>
      <c r="AG15" s="72">
        <f aca="true" t="shared" si="3" ref="AG15:AG31">B15+C15-AF15</f>
        <v>74964.5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27</v>
      </c>
      <c r="AG18" s="72">
        <f t="shared" si="3"/>
        <v>28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2090.299999999999</v>
      </c>
      <c r="AG23" s="72">
        <f>B23+C23-AF23</f>
        <v>9063.100000000008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31323.899999999998</v>
      </c>
      <c r="AG24" s="72">
        <f t="shared" si="3"/>
        <v>10827.920999999984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31323.899999999998</v>
      </c>
      <c r="AG32" s="72">
        <f>AG24</f>
        <v>10827.920999999984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195.4</v>
      </c>
      <c r="AG33" s="72">
        <f aca="true" t="shared" si="6" ref="AG33:AG38">B33+C33-AF33</f>
        <v>1649.7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164.60000000000002</v>
      </c>
      <c r="AG34" s="72">
        <f t="shared" si="6"/>
        <v>224.60000000000002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57.399999999999864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773.9999999999999</v>
      </c>
      <c r="AG47" s="72">
        <f>B47+C47-AF47</f>
        <v>1038.6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50</v>
      </c>
      <c r="AG48" s="72">
        <f>B48+C48-AF48</f>
        <v>36.04999999999998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553.9999999999999</v>
      </c>
      <c r="AG49" s="72">
        <f>B49+C49-AF49</f>
        <v>537.7739000000003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464.7760999999997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3327</v>
      </c>
      <c r="AG52" s="72">
        <f aca="true" t="shared" si="11" ref="AG52:AG59">B52+C52-AF52</f>
        <v>3268.3622600000017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1502</v>
      </c>
      <c r="AG54" s="72">
        <f t="shared" si="11"/>
        <v>1698.1999999999998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383.8</v>
      </c>
      <c r="AG55" s="72">
        <f t="shared" si="11"/>
        <v>919.3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101.1</v>
      </c>
      <c r="AG57" s="72">
        <f t="shared" si="11"/>
        <v>337.80000000000007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972</v>
      </c>
      <c r="AG60" s="72">
        <f>AG54-AG55-AG57-AG59-AG56-AG58</f>
        <v>441.0999999999998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1593.8999999999999</v>
      </c>
      <c r="AG62" s="72">
        <f t="shared" si="14"/>
        <v>6541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2.9</v>
      </c>
      <c r="AG64" s="72">
        <f t="shared" si="14"/>
        <v>11.399999999999999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76.8</v>
      </c>
      <c r="AG65" s="72">
        <f t="shared" si="14"/>
        <v>221.39999999999998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51.199999999999996</v>
      </c>
      <c r="AG66" s="72">
        <f t="shared" si="14"/>
        <v>487.8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644.5</v>
      </c>
      <c r="AG68" s="72">
        <f>AG62-AG63-AG66-AG67-AG65-AG64</f>
        <v>3425.8999999999996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889.2000000000002</v>
      </c>
      <c r="AG72" s="130">
        <f t="shared" si="16"/>
        <v>4620.2</v>
      </c>
      <c r="AH72" s="86">
        <f>AG72+AG69+AG76+AG91+AG83+AG88</f>
        <v>9483.338999999998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3684.2999999999997</v>
      </c>
      <c r="AG89" s="72">
        <f t="shared" si="16"/>
        <v>14570.600000000002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426.8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27328.6</v>
      </c>
      <c r="AG92" s="72">
        <f t="shared" si="16"/>
        <v>40422.6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19304.299999999996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121024.69999999998</v>
      </c>
      <c r="AG94" s="84">
        <f>AG10+AG15+AG24+AG33+AG47+AG52+AG54+AG61+AG62+AG69+AG71+AG72+AG76+AG81+AG82+AG83+AG88+AG89+AG90+AG91+AG70+AG40+AG92</f>
        <v>177276.42226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31582.799999999996</v>
      </c>
      <c r="AG95" s="71">
        <f>B95+C95-AF95</f>
        <v>59701.75000000002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6513.300000000002</v>
      </c>
      <c r="AG96" s="71">
        <f>B96+C96-AF96</f>
        <v>16251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30.599999999999998</v>
      </c>
      <c r="AG97" s="71">
        <f>B97+C97-AF97</f>
        <v>39.5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4382.7</v>
      </c>
      <c r="AG98" s="71">
        <f>B98+C98-AF98</f>
        <v>4497.3</v>
      </c>
    </row>
    <row r="99" spans="1:33" ht="15.75">
      <c r="A99" s="3" t="s">
        <v>16</v>
      </c>
      <c r="B99" s="22">
        <f aca="true" t="shared" si="22" ref="B99:X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1852.2</v>
      </c>
      <c r="AG99" s="71">
        <f>B99+C99-AF99</f>
        <v>2781.2739</v>
      </c>
    </row>
    <row r="100" spans="1:33" ht="12.75">
      <c r="A100" s="1" t="s">
        <v>35</v>
      </c>
      <c r="B100" s="2">
        <f aca="true" t="shared" si="24" ref="B100:AD100">B94-B95-B96-B97-B98-B99</f>
        <v>94652.6</v>
      </c>
      <c r="C100" s="20">
        <f t="shared" si="24"/>
        <v>76016.09835999999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13774.800000000014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2530.7000000000007</v>
      </c>
      <c r="Q100" s="85">
        <f t="shared" si="24"/>
        <v>1884.2</v>
      </c>
      <c r="R100" s="85">
        <f t="shared" si="24"/>
        <v>2453.3</v>
      </c>
      <c r="S100" s="85">
        <f t="shared" si="24"/>
        <v>1120.1000000000001</v>
      </c>
      <c r="T100" s="85">
        <f t="shared" si="24"/>
        <v>285.4</v>
      </c>
      <c r="U100" s="85">
        <f t="shared" si="24"/>
        <v>2485.1999999999994</v>
      </c>
      <c r="V100" s="85">
        <f t="shared" si="24"/>
        <v>1051.7999999999997</v>
      </c>
      <c r="W100" s="85">
        <f t="shared" si="24"/>
        <v>15913.399999999998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76663.09999999999</v>
      </c>
      <c r="AG100" s="85">
        <f>AG94-AG95-AG96-AG97-AG98-AG99</f>
        <v>94005.59835999996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2018-11-27T10:19:38Z</dcterms:modified>
  <cp:category/>
  <cp:version/>
  <cp:contentType/>
  <cp:contentStatus/>
</cp:coreProperties>
</file>